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94CB5BA0-A6DE-4242-BA9C-839942A2FCDD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9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109 1 Pol'!$A$1:$X$37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G42" i="1"/>
  <c r="F42" i="1"/>
  <c r="G41" i="1"/>
  <c r="F41" i="1"/>
  <c r="G39" i="1"/>
  <c r="F39" i="1"/>
  <c r="G31" i="12"/>
  <c r="K8" i="12"/>
  <c r="V8" i="12"/>
  <c r="G9" i="12"/>
  <c r="G8" i="12" s="1"/>
  <c r="I9" i="12"/>
  <c r="K9" i="12"/>
  <c r="O9" i="12"/>
  <c r="O8" i="12" s="1"/>
  <c r="Q9" i="12"/>
  <c r="V9" i="12"/>
  <c r="G13" i="12"/>
  <c r="M13" i="12" s="1"/>
  <c r="I13" i="12"/>
  <c r="I8" i="12" s="1"/>
  <c r="K13" i="12"/>
  <c r="O13" i="12"/>
  <c r="Q13" i="12"/>
  <c r="Q8" i="12" s="1"/>
  <c r="V13" i="12"/>
  <c r="I17" i="12"/>
  <c r="K17" i="12"/>
  <c r="Q17" i="12"/>
  <c r="V17" i="12"/>
  <c r="G18" i="12"/>
  <c r="I18" i="12"/>
  <c r="K18" i="12"/>
  <c r="M18" i="12"/>
  <c r="O18" i="12"/>
  <c r="Q18" i="12"/>
  <c r="V18" i="12"/>
  <c r="G23" i="12"/>
  <c r="G17" i="12" s="1"/>
  <c r="I23" i="12"/>
  <c r="K23" i="12"/>
  <c r="O23" i="12"/>
  <c r="O17" i="12" s="1"/>
  <c r="Q23" i="12"/>
  <c r="V23" i="12"/>
  <c r="AE31" i="12"/>
  <c r="AF31" i="12"/>
  <c r="I20" i="1"/>
  <c r="I19" i="1"/>
  <c r="I18" i="1"/>
  <c r="I17" i="1"/>
  <c r="I16" i="1"/>
  <c r="I62" i="1"/>
  <c r="J60" i="1" s="1"/>
  <c r="AZ54" i="1"/>
  <c r="AZ53" i="1"/>
  <c r="AZ52" i="1"/>
  <c r="AZ51" i="1"/>
  <c r="AZ50" i="1"/>
  <c r="AZ49" i="1"/>
  <c r="AZ48" i="1"/>
  <c r="AZ47" i="1"/>
  <c r="AZ46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J61" i="1" l="1"/>
  <c r="J62" i="1" s="1"/>
  <c r="G28" i="1"/>
  <c r="G23" i="1"/>
  <c r="M9" i="12"/>
  <c r="M8" i="12" s="1"/>
  <c r="M23" i="12"/>
  <c r="M17" i="12" s="1"/>
  <c r="H43" i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A2298774-BCD7-4120-B582-7903812AE3D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655937E-A4C4-4169-A4E6-BDD1D45421E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<sst xmlns="http://schemas.openxmlformats.org/spreadsheetml/2006/main" count="229" uniqueCount="155">
  <si>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</si>
  <si>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</si>
  <si>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</si>
  <si>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</si>
  <si>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</si>
  <si>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</si>
  <si>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</si>
  <si>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</si>
  <si>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</si>
  <si>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</si>
  <si>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</si>
  <si>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</si>
  <si>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</si>
  <si>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</si>
  <si>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</si>
  <si>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</si>
  <si>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</si>
  <si>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</si>
  <si>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</si>
  <si>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</si>
  <si>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</si>
  <si>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</si>
  <si>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</si>
  <si>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</si>
  <si>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</si>
  <si>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</si>
  <si>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</si>
  <si>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</si>
  <si>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</si>
  <si>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</si>
  <si>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</si>
  <si>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</si>
  <si>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</si>
  <si>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</si>
  <si>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</si>
  <si>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</si>
  <si>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</si>
  <si>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</si>
  <si>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</si>
  <si>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</si>
  <si>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</si>
  <si>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</si>
  <si>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</si>
  <si>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</si>
  <si>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Zahradní mobiliář - volný nábytek</t>
  </si>
  <si>
    <t>SO 109</t>
  </si>
  <si>
    <t>Zahradní mobiliář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</si>
  <si>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</si>
  <si>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</si>
  <si>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</si>
  <si>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</si>
  <si>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</si>
  <si>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</si>
  <si>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</si>
  <si>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</si>
  <si>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</si>
  <si>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</si>
  <si>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</si>
  <si>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</si>
  <si>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</si>
  <si>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</si>
  <si>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</si>
  <si>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</si>
  <si>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</si>
  <si>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</si>
  <si>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</si>
  <si>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</si>
  <si>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</si>
  <si>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Zahradní mobiliář - volný nábytek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</si>
  <si>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</si>
  <si>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</si>
  <si>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</si>
  <si>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</si>
  <si>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</si>
  <si>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</si>
  <si>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</si>
  <si>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</si>
  <si>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</si>
  <si>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</si>
  <si>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</si>
  <si>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2</t>
  </si>
  <si>
    <t>Základy a zvláštní zakládání</t>
  </si>
  <si>
    <t>799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</si>
  <si>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</si>
  <si>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</si>
  <si>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</si>
  <si>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</si>
  <si>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</si>
  <si>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</si>
  <si>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</si>
  <si>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</si>
  <si>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</si>
  <si>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</si>
  <si>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</si>
  <si>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</si>
  <si>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</si>
  <si>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</si>
  <si>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</si>
  <si>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</si>
  <si>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</si>
  <si>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</si>
  <si>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</si>
  <si>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</si>
  <si>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</si>
  <si>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</si>
  <si>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</si>
  <si>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</si>
  <si>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</si>
  <si>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</si>
  <si>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</si>
  <si>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</si>
  <si>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</si>
  <si>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</si>
  <si>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274310030RAA</t>
  </si>
  <si>
    <t>Základové pasy z betonu prostého včetně bednění z betonu C 16/20, štěrkopískový poklad 100 mm</t>
  </si>
  <si>
    <t>m3</t>
  </si>
  <si>
    <t>AP-HSV</t>
  </si>
  <si>
    <t>RTS 20/ II</t>
  </si>
  <si>
    <t>Indiv</t>
  </si>
  <si>
    <t>Agregovaná položka</t>
  </si>
  <si>
    <t>POL2_</t>
  </si>
  <si>
    <t>odbednění a podkladu ze štěrkopísku.</t>
  </si>
  <si>
    <t>SPI</t>
  </si>
  <si>
    <t xml:space="preserve">viz. výkres číslo 602 : </t>
  </si>
  <si>
    <t>VV</t>
  </si>
  <si>
    <t>pro A - lavičky : 2,000*0,500*1,000*8</t>
  </si>
  <si>
    <t>275310030RA0</t>
  </si>
  <si>
    <t>Základové patky z betonu prostého včetně bednění z betonu C 16/20 , štěrkopískový poklad 100 mm</t>
  </si>
  <si>
    <t>pro E - odpadkové koše : 0,350*0,350*1,000*10</t>
  </si>
  <si>
    <t>799R001</t>
  </si>
  <si>
    <t>A D+M Lavičky - venkovní, provedení antivandal, ukotveno na betonový základ</t>
  </si>
  <si>
    <t>kus</t>
  </si>
  <si>
    <t>Vlastní</t>
  </si>
  <si>
    <t>Práce</t>
  </si>
  <si>
    <t>POL1_</t>
  </si>
  <si>
    <t>Kovová konstrukce pozink, nástřik komaxit RAL 7021 ev. 7016.</t>
  </si>
  <si>
    <t>POP</t>
  </si>
  <si>
    <t>Prkna Cink smrk nebo exotické dřevo.</t>
  </si>
  <si>
    <t>8,000</t>
  </si>
  <si>
    <t>799R005</t>
  </si>
  <si>
    <t>E D+M Odpadkové koše - venkovní, provedení antivandal</t>
  </si>
  <si>
    <t>Popřípadě celokovové nebo plastové pro venkovní použití odolné UV záření.</t>
  </si>
  <si>
    <t>Koše ukotveny na betonový základ.</t>
  </si>
  <si>
    <t>10,000</t>
  </si>
  <si>
    <t>SUM</t>
  </si>
  <si>
    <t>JKSO:</t>
  </si>
  <si>
    <t>815.99</t>
  </si>
  <si>
    <t>objekty zvláštní pozemní ostatní</t>
  </si>
  <si>
    <t>JKSO</t>
  </si>
  <si>
    <t xml:space="preserve"> m3</t>
  </si>
  <si>
    <t>svislá nosná konstrukce kovová</t>
  </si>
  <si>
    <t>JKSOChar</t>
  </si>
  <si>
    <t>novostavba objektu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</si>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</sst>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Pz/fKfytDlMD4dglTRmYyFsu1UtUKebRViyO6z3hgVGZn//LbEIvI4hCewczEQIO2VrGkjyQRwUKgkGIUlnu/w==" saltValue="Z8k7+8/Xx/9ZAq10YiOVq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3699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SUMIF(F60:F61,A16,I60:I61)+SUMIF(F60:F61,"PSU",I60:I61)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SUMIF(F60:F61,A17,I60:I61)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SUMIF(F60:F61,A18,I60:I61)</f>
        <v>0</v>
      </c>
      <c r="J18" s="81"/>
    </row>
    <row r="19" spans="1:10" ht="23.25" customHeight="1" x14ac:dyDescent="0.2">
      <c r="A19" s="198" t="s">
        <v>83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SUMIF(F60:F61,A19,I60:I61)</f>
        <v>0</v>
      </c>
      <c r="J19" s="81"/>
    </row>
    <row r="20" spans="1:10" ht="23.25" customHeight="1" x14ac:dyDescent="0.2">
      <c r="A20" s="198" t="s">
        <v>84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SUMIF(F60:F61,A20,I60:I61)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109 1 Pol'!AE31</f>
        <v>0</v>
      </c>
      <c r="G39" s="150">
        <f>'SO 109 1 Pol'!AF31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109 1 Pol'!AE31</f>
        <v>0</v>
      </c>
      <c r="G41" s="156">
        <f>'SO 109 1 Pol'!AF31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109 1 Pol'!AE31</f>
        <v>0</v>
      </c>
      <c r="G42" s="151">
        <f>'SO 109 1 Pol'!AF31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80</v>
      </c>
      <c r="C60" s="187" t="s">
        <v>81</v>
      </c>
      <c r="D60" s="188"/>
      <c r="E60" s="188"/>
      <c r="F60" s="194" t="s">
        <v>24</v>
      </c>
      <c r="G60" s="195"/>
      <c r="H60" s="195"/>
      <c r="I60" s="195">
        <f>'SO 109 1 Pol'!G8</f>
        <v>0</v>
      </c>
      <c r="J60" s="192" t="str">
        <f>IF(I62=0,"",I60/I62*100)</f>
        <v/>
      </c>
    </row>
    <row r="61" spans="1:52" ht="36.75" customHeight="1" x14ac:dyDescent="0.2">
      <c r="A61" s="181"/>
      <c r="B61" s="186" t="s">
        <v>82</v>
      </c>
      <c r="C61" s="187" t="s">
        <v>46</v>
      </c>
      <c r="D61" s="188"/>
      <c r="E61" s="188"/>
      <c r="F61" s="194" t="s">
        <v>25</v>
      </c>
      <c r="G61" s="195"/>
      <c r="H61" s="195"/>
      <c r="I61" s="195">
        <f>'SO 109 1 Pol'!G17</f>
        <v>0</v>
      </c>
      <c r="J61" s="192" t="str">
        <f>IF(I62=0,"",I61/I62*100)</f>
        <v/>
      </c>
    </row>
    <row r="62" spans="1:52" ht="25.5" customHeight="1" x14ac:dyDescent="0.2">
      <c r="A62" s="182"/>
      <c r="B62" s="189" t="s">
        <v>1</v>
      </c>
      <c r="C62" s="190"/>
      <c r="D62" s="191"/>
      <c r="E62" s="191"/>
      <c r="F62" s="196"/>
      <c r="G62" s="197"/>
      <c r="H62" s="197"/>
      <c r="I62" s="197">
        <f>SUM(I60:I61)</f>
        <v>0</v>
      </c>
      <c r="J62" s="193">
        <f>SUM(J60:J61)</f>
        <v>0</v>
      </c>
    </row>
    <row r="63" spans="1:52" x14ac:dyDescent="0.2">
      <c r="F63" s="135"/>
      <c r="G63" s="135"/>
      <c r="H63" s="135"/>
      <c r="I63" s="135"/>
      <c r="J63" s="136"/>
    </row>
    <row r="64" spans="1:52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</sheetData>
  <sheetProtection algorithmName="SHA-512" hashValue="kgsbd8RYCv4s8h9vpRqsT3FtgfmbgHNKF35KKSYJ4yIi2zv5stK87FsU75DEcWI0syOZPU1YO2eU6ztcfZfXFA==" saltValue="h/6OkLtPdmvJfsv8D4Vn2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1:E61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OWItUz34CFj50CD44WjM+Ts4O9NCc49VxzMCzhL8aZ4xYSHn7cJRRnQ+5VNvupofuUQAQGL5ciEDfG3OEwlEhw==" saltValue="xJlSS6kOkNhxXvTIrI7UY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32D6F-7A5C-4A45-B625-A36FEE225784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85</v>
      </c>
      <c r="B1" s="199"/>
      <c r="C1" s="199"/>
      <c r="D1" s="199"/>
      <c r="E1" s="199"/>
      <c r="F1" s="199"/>
      <c r="G1" s="199"/>
      <c r="AG1" t="s">
        <v>86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87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87</v>
      </c>
      <c r="AG3" t="s">
        <v>88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89</v>
      </c>
    </row>
    <row r="5" spans="1:60" x14ac:dyDescent="0.2">
      <c r="D5" s="10"/>
    </row>
    <row r="6" spans="1:60" ht="38.25" x14ac:dyDescent="0.2">
      <c r="A6" s="210" t="s">
        <v>90</v>
      </c>
      <c r="B6" s="212" t="s">
        <v>91</v>
      </c>
      <c r="C6" s="212" t="s">
        <v>92</v>
      </c>
      <c r="D6" s="211" t="s">
        <v>93</v>
      </c>
      <c r="E6" s="210" t="s">
        <v>94</v>
      </c>
      <c r="F6" s="209" t="s">
        <v>95</v>
      </c>
      <c r="G6" s="210" t="s">
        <v>29</v>
      </c>
      <c r="H6" s="213" t="s">
        <v>30</v>
      </c>
      <c r="I6" s="213" t="s">
        <v>96</v>
      </c>
      <c r="J6" s="213" t="s">
        <v>31</v>
      </c>
      <c r="K6" s="213" t="s">
        <v>97</v>
      </c>
      <c r="L6" s="213" t="s">
        <v>98</v>
      </c>
      <c r="M6" s="213" t="s">
        <v>99</v>
      </c>
      <c r="N6" s="213" t="s">
        <v>100</v>
      </c>
      <c r="O6" s="213" t="s">
        <v>101</v>
      </c>
      <c r="P6" s="213" t="s">
        <v>102</v>
      </c>
      <c r="Q6" s="213" t="s">
        <v>103</v>
      </c>
      <c r="R6" s="213" t="s">
        <v>104</v>
      </c>
      <c r="S6" s="213" t="s">
        <v>105</v>
      </c>
      <c r="T6" s="213" t="s">
        <v>106</v>
      </c>
      <c r="U6" s="213" t="s">
        <v>107</v>
      </c>
      <c r="V6" s="213" t="s">
        <v>108</v>
      </c>
      <c r="W6" s="213" t="s">
        <v>109</v>
      </c>
      <c r="X6" s="213" t="s">
        <v>110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8" t="s">
        <v>111</v>
      </c>
      <c r="B8" s="229" t="s">
        <v>80</v>
      </c>
      <c r="C8" s="245" t="s">
        <v>81</v>
      </c>
      <c r="D8" s="230"/>
      <c r="E8" s="231"/>
      <c r="F8" s="232"/>
      <c r="G8" s="232">
        <f>SUMIF(AG9:AG16,"&lt;&gt;NOR",G9:G16)</f>
        <v>0</v>
      </c>
      <c r="H8" s="232"/>
      <c r="I8" s="232">
        <f>SUM(I9:I16)</f>
        <v>0</v>
      </c>
      <c r="J8" s="232"/>
      <c r="K8" s="232">
        <f>SUM(K9:K16)</f>
        <v>0</v>
      </c>
      <c r="L8" s="232"/>
      <c r="M8" s="232">
        <f>SUM(M9:M16)</f>
        <v>0</v>
      </c>
      <c r="N8" s="232"/>
      <c r="O8" s="232">
        <f>SUM(O9:O16)</f>
        <v>26.5</v>
      </c>
      <c r="P8" s="232"/>
      <c r="Q8" s="232">
        <f>SUM(Q9:Q16)</f>
        <v>0</v>
      </c>
      <c r="R8" s="232"/>
      <c r="S8" s="232"/>
      <c r="T8" s="233"/>
      <c r="U8" s="227"/>
      <c r="V8" s="227">
        <f>SUM(V9:V16)</f>
        <v>0</v>
      </c>
      <c r="W8" s="227"/>
      <c r="X8" s="227"/>
      <c r="AG8" t="s">
        <v>112</v>
      </c>
    </row>
    <row r="9" spans="1:60" ht="22.5" outlineLevel="1" x14ac:dyDescent="0.2">
      <c r="A9" s="234">
        <v>1</v>
      </c>
      <c r="B9" s="235" t="s">
        <v>113</v>
      </c>
      <c r="C9" s="246" t="s">
        <v>114</v>
      </c>
      <c r="D9" s="236" t="s">
        <v>115</v>
      </c>
      <c r="E9" s="237">
        <v>8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2.8603100000000001</v>
      </c>
      <c r="O9" s="239">
        <f>ROUND(E9*N9,2)</f>
        <v>22.88</v>
      </c>
      <c r="P9" s="239">
        <v>0</v>
      </c>
      <c r="Q9" s="239">
        <f>ROUND(E9*P9,2)</f>
        <v>0</v>
      </c>
      <c r="R9" s="239" t="s">
        <v>116</v>
      </c>
      <c r="S9" s="239" t="s">
        <v>117</v>
      </c>
      <c r="T9" s="240" t="s">
        <v>118</v>
      </c>
      <c r="U9" s="224">
        <v>0</v>
      </c>
      <c r="V9" s="224">
        <f>ROUND(E9*U9,2)</f>
        <v>0</v>
      </c>
      <c r="W9" s="224"/>
      <c r="X9" s="224" t="s">
        <v>119</v>
      </c>
      <c r="Y9" s="214"/>
      <c r="Z9" s="214"/>
      <c r="AA9" s="214"/>
      <c r="AB9" s="214"/>
      <c r="AC9" s="214"/>
      <c r="AD9" s="214"/>
      <c r="AE9" s="214"/>
      <c r="AF9" s="214"/>
      <c r="AG9" s="214" t="s">
        <v>120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2"/>
      <c r="B10" s="223"/>
      <c r="C10" s="247" t="s">
        <v>121</v>
      </c>
      <c r="D10" s="241"/>
      <c r="E10" s="241"/>
      <c r="F10" s="241"/>
      <c r="G10" s="241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122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2"/>
      <c r="B11" s="223"/>
      <c r="C11" s="248" t="s">
        <v>123</v>
      </c>
      <c r="D11" s="225"/>
      <c r="E11" s="226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2"/>
      <c r="B12" s="223"/>
      <c r="C12" s="248" t="s">
        <v>125</v>
      </c>
      <c r="D12" s="225"/>
      <c r="E12" s="226">
        <v>8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124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34">
        <v>2</v>
      </c>
      <c r="B13" s="235" t="s">
        <v>126</v>
      </c>
      <c r="C13" s="246" t="s">
        <v>127</v>
      </c>
      <c r="D13" s="236" t="s">
        <v>115</v>
      </c>
      <c r="E13" s="237">
        <v>1.2250000000000001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2.9523700000000002</v>
      </c>
      <c r="O13" s="239">
        <f>ROUND(E13*N13,2)</f>
        <v>3.62</v>
      </c>
      <c r="P13" s="239">
        <v>0</v>
      </c>
      <c r="Q13" s="239">
        <f>ROUND(E13*P13,2)</f>
        <v>0</v>
      </c>
      <c r="R13" s="239" t="s">
        <v>116</v>
      </c>
      <c r="S13" s="239" t="s">
        <v>117</v>
      </c>
      <c r="T13" s="240" t="s">
        <v>118</v>
      </c>
      <c r="U13" s="224">
        <v>0</v>
      </c>
      <c r="V13" s="224">
        <f>ROUND(E13*U13,2)</f>
        <v>0</v>
      </c>
      <c r="W13" s="224"/>
      <c r="X13" s="224" t="s">
        <v>119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2"/>
      <c r="B14" s="223"/>
      <c r="C14" s="247" t="s">
        <v>121</v>
      </c>
      <c r="D14" s="241"/>
      <c r="E14" s="241"/>
      <c r="F14" s="241"/>
      <c r="G14" s="241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122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2"/>
      <c r="B15" s="223"/>
      <c r="C15" s="248" t="s">
        <v>123</v>
      </c>
      <c r="D15" s="225"/>
      <c r="E15" s="226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124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2"/>
      <c r="B16" s="223"/>
      <c r="C16" s="248" t="s">
        <v>128</v>
      </c>
      <c r="D16" s="225"/>
      <c r="E16" s="226">
        <v>1.2250000000000001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x14ac:dyDescent="0.2">
      <c r="A17" s="228" t="s">
        <v>111</v>
      </c>
      <c r="B17" s="229" t="s">
        <v>82</v>
      </c>
      <c r="C17" s="245" t="s">
        <v>46</v>
      </c>
      <c r="D17" s="230"/>
      <c r="E17" s="231"/>
      <c r="F17" s="232"/>
      <c r="G17" s="232">
        <f>SUMIF(AG18:AG29,"&lt;&gt;NOR",G18:G29)</f>
        <v>0</v>
      </c>
      <c r="H17" s="232"/>
      <c r="I17" s="232">
        <f>SUM(I18:I29)</f>
        <v>0</v>
      </c>
      <c r="J17" s="232"/>
      <c r="K17" s="232">
        <f>SUM(K18:K29)</f>
        <v>0</v>
      </c>
      <c r="L17" s="232"/>
      <c r="M17" s="232">
        <f>SUM(M18:M29)</f>
        <v>0</v>
      </c>
      <c r="N17" s="232"/>
      <c r="O17" s="232">
        <f>SUM(O18:O29)</f>
        <v>0</v>
      </c>
      <c r="P17" s="232"/>
      <c r="Q17" s="232">
        <f>SUM(Q18:Q29)</f>
        <v>0</v>
      </c>
      <c r="R17" s="232"/>
      <c r="S17" s="232"/>
      <c r="T17" s="233"/>
      <c r="U17" s="227"/>
      <c r="V17" s="227">
        <f>SUM(V18:V29)</f>
        <v>0</v>
      </c>
      <c r="W17" s="227"/>
      <c r="X17" s="227"/>
      <c r="AG17" t="s">
        <v>112</v>
      </c>
    </row>
    <row r="18" spans="1:60" outlineLevel="1" x14ac:dyDescent="0.2">
      <c r="A18" s="234">
        <v>3</v>
      </c>
      <c r="B18" s="235" t="s">
        <v>129</v>
      </c>
      <c r="C18" s="246" t="s">
        <v>130</v>
      </c>
      <c r="D18" s="236" t="s">
        <v>131</v>
      </c>
      <c r="E18" s="237">
        <v>8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/>
      <c r="S18" s="239" t="s">
        <v>132</v>
      </c>
      <c r="T18" s="240" t="s">
        <v>118</v>
      </c>
      <c r="U18" s="224">
        <v>0</v>
      </c>
      <c r="V18" s="224">
        <f>ROUND(E18*U18,2)</f>
        <v>0</v>
      </c>
      <c r="W18" s="224"/>
      <c r="X18" s="224" t="s">
        <v>133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2"/>
      <c r="B19" s="223"/>
      <c r="C19" s="249" t="s">
        <v>135</v>
      </c>
      <c r="D19" s="242"/>
      <c r="E19" s="242"/>
      <c r="F19" s="242"/>
      <c r="G19" s="242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136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2"/>
      <c r="B20" s="223"/>
      <c r="C20" s="250" t="s">
        <v>137</v>
      </c>
      <c r="D20" s="243"/>
      <c r="E20" s="243"/>
      <c r="F20" s="243"/>
      <c r="G20" s="243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136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2"/>
      <c r="B21" s="223"/>
      <c r="C21" s="248" t="s">
        <v>123</v>
      </c>
      <c r="D21" s="225"/>
      <c r="E21" s="226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4"/>
      <c r="Z21" s="214"/>
      <c r="AA21" s="214"/>
      <c r="AB21" s="214"/>
      <c r="AC21" s="214"/>
      <c r="AD21" s="214"/>
      <c r="AE21" s="214"/>
      <c r="AF21" s="214"/>
      <c r="AG21" s="214" t="s">
        <v>124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2"/>
      <c r="B22" s="223"/>
      <c r="C22" s="248" t="s">
        <v>138</v>
      </c>
      <c r="D22" s="225"/>
      <c r="E22" s="226">
        <v>8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4"/>
      <c r="Z22" s="214"/>
      <c r="AA22" s="214"/>
      <c r="AB22" s="214"/>
      <c r="AC22" s="214"/>
      <c r="AD22" s="214"/>
      <c r="AE22" s="214"/>
      <c r="AF22" s="214"/>
      <c r="AG22" s="214" t="s">
        <v>124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4">
        <v>4</v>
      </c>
      <c r="B23" s="235" t="s">
        <v>139</v>
      </c>
      <c r="C23" s="246" t="s">
        <v>140</v>
      </c>
      <c r="D23" s="236" t="s">
        <v>131</v>
      </c>
      <c r="E23" s="237">
        <v>10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39"/>
      <c r="S23" s="239" t="s">
        <v>132</v>
      </c>
      <c r="T23" s="240" t="s">
        <v>118</v>
      </c>
      <c r="U23" s="224">
        <v>0</v>
      </c>
      <c r="V23" s="224">
        <f>ROUND(E23*U23,2)</f>
        <v>0</v>
      </c>
      <c r="W23" s="224"/>
      <c r="X23" s="224" t="s">
        <v>133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134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2"/>
      <c r="B24" s="223"/>
      <c r="C24" s="249" t="s">
        <v>135</v>
      </c>
      <c r="D24" s="242"/>
      <c r="E24" s="242"/>
      <c r="F24" s="242"/>
      <c r="G24" s="242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136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2"/>
      <c r="B25" s="223"/>
      <c r="C25" s="250" t="s">
        <v>137</v>
      </c>
      <c r="D25" s="243"/>
      <c r="E25" s="243"/>
      <c r="F25" s="243"/>
      <c r="G25" s="243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4"/>
      <c r="Z25" s="214"/>
      <c r="AA25" s="214"/>
      <c r="AB25" s="214"/>
      <c r="AC25" s="214"/>
      <c r="AD25" s="214"/>
      <c r="AE25" s="214"/>
      <c r="AF25" s="214"/>
      <c r="AG25" s="214" t="s">
        <v>136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2"/>
      <c r="B26" s="223"/>
      <c r="C26" s="250" t="s">
        <v>141</v>
      </c>
      <c r="D26" s="243"/>
      <c r="E26" s="243"/>
      <c r="F26" s="243"/>
      <c r="G26" s="243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136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2"/>
      <c r="B27" s="223"/>
      <c r="C27" s="250" t="s">
        <v>142</v>
      </c>
      <c r="D27" s="243"/>
      <c r="E27" s="243"/>
      <c r="F27" s="243"/>
      <c r="G27" s="243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4"/>
      <c r="Z27" s="214"/>
      <c r="AA27" s="214"/>
      <c r="AB27" s="214"/>
      <c r="AC27" s="214"/>
      <c r="AD27" s="214"/>
      <c r="AE27" s="214"/>
      <c r="AF27" s="214"/>
      <c r="AG27" s="214" t="s">
        <v>136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2"/>
      <c r="B28" s="223"/>
      <c r="C28" s="248" t="s">
        <v>123</v>
      </c>
      <c r="D28" s="225"/>
      <c r="E28" s="226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124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2"/>
      <c r="B29" s="223"/>
      <c r="C29" s="248" t="s">
        <v>143</v>
      </c>
      <c r="D29" s="225"/>
      <c r="E29" s="226">
        <v>10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124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x14ac:dyDescent="0.2">
      <c r="A30" s="3"/>
      <c r="B30" s="4"/>
      <c r="C30" s="251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v>15</v>
      </c>
      <c r="AF30">
        <v>21</v>
      </c>
      <c r="AG30" t="s">
        <v>98</v>
      </c>
    </row>
    <row r="31" spans="1:60" x14ac:dyDescent="0.2">
      <c r="A31" s="217"/>
      <c r="B31" s="218" t="s">
        <v>29</v>
      </c>
      <c r="C31" s="252"/>
      <c r="D31" s="219"/>
      <c r="E31" s="220"/>
      <c r="F31" s="220"/>
      <c r="G31" s="244">
        <f>G8+G17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f>SUMIF(L7:L29,AE30,G7:G29)</f>
        <v>0</v>
      </c>
      <c r="AF31">
        <f>SUMIF(L7:L29,AF30,G7:G29)</f>
        <v>0</v>
      </c>
      <c r="AG31" t="s">
        <v>144</v>
      </c>
    </row>
    <row r="32" spans="1:60" x14ac:dyDescent="0.2">
      <c r="A32" s="221" t="s">
        <v>145</v>
      </c>
      <c r="B32" s="221"/>
      <c r="C32" s="251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3"/>
      <c r="B33" s="4" t="s">
        <v>146</v>
      </c>
      <c r="C33" s="251" t="s">
        <v>147</v>
      </c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AG33" t="s">
        <v>148</v>
      </c>
    </row>
    <row r="34" spans="1:33" x14ac:dyDescent="0.2">
      <c r="A34" s="3"/>
      <c r="B34" s="4" t="s">
        <v>149</v>
      </c>
      <c r="C34" s="251" t="s">
        <v>150</v>
      </c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AG34" t="s">
        <v>151</v>
      </c>
    </row>
    <row r="35" spans="1:33" x14ac:dyDescent="0.2">
      <c r="A35" s="3"/>
      <c r="B35" s="4"/>
      <c r="C35" s="251" t="s">
        <v>152</v>
      </c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G35" t="s">
        <v>153</v>
      </c>
    </row>
    <row r="36" spans="1:33" x14ac:dyDescent="0.2">
      <c r="A36" s="3"/>
      <c r="B36" s="4"/>
      <c r="C36" s="25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C37" s="253"/>
      <c r="D37" s="10"/>
      <c r="AG37" t="s">
        <v>154</v>
      </c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SlI7DEW/w8cLHij12bVNFfckp+764jzoZQIzQMnWhb3BdFlBfSCDt3AMT9TYPDUV874j9K2kZiay0UZVC6m2g==" saltValue="pbKyrHIGnW75pbw5WyE9BA==" spinCount="100000" sheet="1"/>
  <mergeCells count="13">
    <mergeCell ref="C25:G25"/>
    <mergeCell ref="C26:G26"/>
    <mergeCell ref="C27:G27"/>
    <mergeCell ref="A1:G1"/>
    <mergeCell ref="C2:G2"/>
    <mergeCell ref="C3:G3"/>
    <mergeCell ref="C4:G4"/>
    <mergeCell ref="A32:B32"/>
    <mergeCell ref="C10:G10"/>
    <mergeCell ref="C14:G14"/>
    <mergeCell ref="C19:G19"/>
    <mergeCell ref="C20:G20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109 1 Pol'!Názvy_tisku</vt:lpstr>
      <vt:lpstr>oadresa</vt:lpstr>
      <vt:lpstr>Stavba!Objednatel</vt:lpstr>
      <vt:lpstr>Stavba!Objekt</vt:lpstr>
      <vt:lpstr>'SO 109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2020-11-11T21:23:19Z</dcterms:modified>
</cp:coreProperties>
</file>